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3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<sst xmlns="http://schemas.openxmlformats.org/spreadsheetml/2006/main" count="17" uniqueCount="17">
  <si>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Per_Prem</t>
  </si>
  <si>
    <t>Per_Pol</t>
  </si>
  <si>
    <t>q_d</t>
  </si>
  <si>
    <t>q_w</t>
  </si>
  <si>
    <t>Cur_valDB</t>
  </si>
  <si>
    <t>CurValWB</t>
  </si>
  <si>
    <t>v^n</t>
  </si>
  <si>
    <t>APVben</t>
  </si>
  <si>
    <t>PREM</t>
  </si>
  <si>
    <t>APV_Prem</t>
  </si>
  <si>
    <t>V_k</t>
  </si>
  <si>
    <t>Int</t>
  </si>
  <si>
    <t>DB_k</t>
  </si>
  <si>
    <t>k_p_x</t>
  </si>
  <si>
    <t>W_k</t>
  </si>
  <si>
    <t>Assumptions are in Gray, Calculations are in White.</t>
  </si>
  <si>
    <r>
      <t xml:space="preserve">Year </t>
    </r>
    <r>
      <rPr>
        <b/>
        <i/>
        <sz val="10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</si>
</sst>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9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9.140625" style="1" customWidth="1"/>
    <col min="3" max="3" width="10.00390625" style="1" bestFit="1" customWidth="1"/>
    <col min="4" max="8" width="9.140625" style="1" customWidth="1"/>
    <col min="9" max="9" width="9.8515625" style="1" customWidth="1"/>
    <col min="11" max="11" width="10.421875" style="0" bestFit="1" customWidth="1"/>
    <col min="12" max="12" width="10.28125" style="0" bestFit="1" customWidth="1"/>
    <col min="14" max="14" width="10.7109375" style="0" customWidth="1"/>
    <col min="15" max="16" width="9.140625" style="2" customWidth="1"/>
  </cols>
  <sheetData>
    <row r="1" ht="12.75">
      <c r="B1" s="24" t="s">
        <v>15</v>
      </c>
    </row>
    <row r="2" ht="13.5" thickBot="1"/>
    <row r="3" spans="2:16" ht="13.5" thickBot="1">
      <c r="B3" s="12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6</v>
      </c>
      <c r="H3" s="13" t="s">
        <v>13</v>
      </c>
      <c r="I3" s="13" t="s">
        <v>12</v>
      </c>
      <c r="J3" s="13" t="s">
        <v>14</v>
      </c>
      <c r="K3" s="13" t="s">
        <v>4</v>
      </c>
      <c r="L3" s="13" t="s">
        <v>5</v>
      </c>
      <c r="M3" s="13" t="s">
        <v>7</v>
      </c>
      <c r="N3" s="13" t="s">
        <v>9</v>
      </c>
      <c r="O3" s="14" t="s">
        <v>10</v>
      </c>
      <c r="P3" s="27"/>
    </row>
    <row r="4" spans="2:20" ht="12.75">
      <c r="B4" s="15">
        <v>0</v>
      </c>
      <c r="C4" s="16"/>
      <c r="D4" s="16"/>
      <c r="E4" s="16"/>
      <c r="F4" s="16"/>
      <c r="G4" s="21"/>
      <c r="H4" s="8">
        <v>1</v>
      </c>
      <c r="I4" s="16"/>
      <c r="J4" s="16"/>
      <c r="K4" s="8"/>
      <c r="L4" s="8"/>
      <c r="M4" s="8"/>
      <c r="N4" s="8"/>
      <c r="O4" s="28">
        <v>0</v>
      </c>
      <c r="P4" s="10"/>
      <c r="T4" s="2"/>
    </row>
    <row r="5" spans="2:20" ht="12.75">
      <c r="B5" s="17">
        <v>1</v>
      </c>
      <c r="C5" s="18">
        <v>0.05</v>
      </c>
      <c r="D5" s="18">
        <v>30</v>
      </c>
      <c r="E5" s="18">
        <v>0.02</v>
      </c>
      <c r="F5" s="18">
        <v>0.3</v>
      </c>
      <c r="G5" s="22">
        <f>1/(1+$F$13)^B5</f>
        <v>0.9433962264150942</v>
      </c>
      <c r="H5" s="9">
        <f>1-E5-F5</f>
        <v>0.6799999999999999</v>
      </c>
      <c r="I5" s="18">
        <v>1000</v>
      </c>
      <c r="J5" s="18">
        <v>50</v>
      </c>
      <c r="K5" s="25">
        <f>+E5*I5</f>
        <v>20</v>
      </c>
      <c r="L5" s="25">
        <f>+J5*F5</f>
        <v>15</v>
      </c>
      <c r="M5" s="25">
        <f>+G5*(K5+L5)</f>
        <v>33.0188679245283</v>
      </c>
      <c r="N5" s="25">
        <f>+G13*(1-C5)-D5</f>
        <v>145.655</v>
      </c>
      <c r="O5" s="29">
        <f>+((O4+$G$13*(1-C5)-D5)*(1+$F$13)-(K5+L5))/(1-E5-F5)</f>
        <v>175.5798529411765</v>
      </c>
      <c r="P5" s="10"/>
      <c r="T5" s="2"/>
    </row>
    <row r="6" spans="2:20" ht="12.75">
      <c r="B6" s="17">
        <v>2</v>
      </c>
      <c r="C6" s="18">
        <v>0.05</v>
      </c>
      <c r="D6" s="18">
        <v>30</v>
      </c>
      <c r="E6" s="18">
        <v>0.03</v>
      </c>
      <c r="F6" s="18">
        <v>0.2</v>
      </c>
      <c r="G6" s="22">
        <f>1/(1+$F$13)^B6</f>
        <v>0.8899964400142398</v>
      </c>
      <c r="H6" s="9">
        <f>(1-E6-F6)*H5</f>
        <v>0.5236</v>
      </c>
      <c r="I6" s="18">
        <v>1000</v>
      </c>
      <c r="J6" s="18">
        <v>100</v>
      </c>
      <c r="K6" s="25">
        <f>+E6*I6</f>
        <v>30</v>
      </c>
      <c r="L6" s="25">
        <f>+J6*F6</f>
        <v>20</v>
      </c>
      <c r="M6" s="25">
        <f>+H5*G6*(K6+L6)</f>
        <v>30.259878960484148</v>
      </c>
      <c r="N6" s="25">
        <f>+($G$13*(1-C5)-D5)*H5*G5</f>
        <v>93.43905660377357</v>
      </c>
      <c r="O6" s="29">
        <f>+((O5+$G$13*(1-C6)-D6)*(1+$F$13)-(K6+L6))/(1-E6-F6)</f>
        <v>377.2843430099314</v>
      </c>
      <c r="P6" s="10"/>
      <c r="T6" s="2"/>
    </row>
    <row r="7" spans="2:20" ht="12.75">
      <c r="B7" s="17">
        <v>3</v>
      </c>
      <c r="C7" s="18">
        <v>0.05</v>
      </c>
      <c r="D7" s="18">
        <v>30</v>
      </c>
      <c r="E7" s="18">
        <v>0.04</v>
      </c>
      <c r="F7" s="18">
        <v>0.2</v>
      </c>
      <c r="G7" s="22">
        <f>1/(1+$F$13)^B7</f>
        <v>0.8396192830323016</v>
      </c>
      <c r="H7" s="9">
        <f>(1-E7-F7)*H6</f>
        <v>0.39793599999999996</v>
      </c>
      <c r="I7" s="18">
        <v>1000</v>
      </c>
      <c r="J7" s="18">
        <v>300</v>
      </c>
      <c r="K7" s="25">
        <f>+E7*I7</f>
        <v>40</v>
      </c>
      <c r="L7" s="25">
        <f>+J7*F7</f>
        <v>60</v>
      </c>
      <c r="M7" s="25">
        <f>+H6*G7*(K7+L7)</f>
        <v>43.96246565957131</v>
      </c>
      <c r="N7" s="25">
        <f>+($G$13*(1-C6)-D6)*H6*G6</f>
        <v>67.87554111783551</v>
      </c>
      <c r="O7" s="29">
        <f>+((O6+$G$13*(1-C7)-D7)*(1+$F$13)-(K7+L7))/(1-E7-F7)</f>
        <v>597.7838205138517</v>
      </c>
      <c r="P7" s="10"/>
      <c r="T7" s="2"/>
    </row>
    <row r="8" spans="2:20" ht="12.75">
      <c r="B8" s="17">
        <v>4</v>
      </c>
      <c r="C8" s="18">
        <v>0.05</v>
      </c>
      <c r="D8" s="18">
        <v>30</v>
      </c>
      <c r="E8" s="18">
        <v>0.05</v>
      </c>
      <c r="F8" s="18">
        <v>0.1</v>
      </c>
      <c r="G8" s="22">
        <f>1/(1+$F$13)^B8</f>
        <v>0.7920936632380204</v>
      </c>
      <c r="H8" s="9">
        <f>(1-E8-F8)*H7</f>
        <v>0.3382456</v>
      </c>
      <c r="I8" s="18">
        <v>1000</v>
      </c>
      <c r="J8" s="18">
        <v>600</v>
      </c>
      <c r="K8" s="25">
        <f>+E8*I8</f>
        <v>50</v>
      </c>
      <c r="L8" s="25">
        <f>+J8*F8</f>
        <v>60</v>
      </c>
      <c r="M8" s="25">
        <f>+H7*G8*(K8+L8)</f>
        <v>34.67228423717133</v>
      </c>
      <c r="N8" s="25">
        <f>+($G$13*(1-C7)-D7)*H7*G7</f>
        <v>48.66548231090093</v>
      </c>
      <c r="O8" s="29">
        <f>+((O7+$G$13*(1-C8)-D8)*(1+$F$13)-(K8+L8))/(1-E8-F8)</f>
        <v>797.7001761702151</v>
      </c>
      <c r="P8" s="10"/>
      <c r="T8" s="2"/>
    </row>
    <row r="9" spans="2:20" ht="13.5" thickBot="1">
      <c r="B9" s="19">
        <v>5</v>
      </c>
      <c r="C9" s="20">
        <v>0.05</v>
      </c>
      <c r="D9" s="20">
        <v>30</v>
      </c>
      <c r="E9" s="20">
        <v>0.06</v>
      </c>
      <c r="F9" s="20">
        <v>0</v>
      </c>
      <c r="G9" s="23">
        <f>1/(1+$F$13)^B9</f>
        <v>0.7472581728660569</v>
      </c>
      <c r="H9" s="11">
        <f>(1-E9-F9)*H8</f>
        <v>0.31795086399999994</v>
      </c>
      <c r="I9" s="20">
        <v>1000</v>
      </c>
      <c r="J9" s="20">
        <v>0</v>
      </c>
      <c r="K9" s="26">
        <v>1000</v>
      </c>
      <c r="L9" s="26">
        <f>+J9*F9</f>
        <v>0</v>
      </c>
      <c r="M9" s="26">
        <f>+H8*G9*(K9+L9)</f>
        <v>252.75678903598313</v>
      </c>
      <c r="N9" s="26">
        <f>+($G$13*(1-C8)-D8)*H8*G8</f>
        <v>39.0242075134583</v>
      </c>
      <c r="O9" s="30">
        <f>+((O8+$G$13*(1-C9)-D9)*(1+$F$13)-(K9+L9))/(1-E9-F9)</f>
        <v>-0.046290701672365264</v>
      </c>
      <c r="P9" s="10"/>
      <c r="T9" s="2"/>
    </row>
    <row r="11" ht="13.5" thickBot="1"/>
    <row r="12" spans="6:7" ht="13.5" thickBot="1">
      <c r="F12" s="5" t="s">
        <v>11</v>
      </c>
      <c r="G12" s="6" t="s">
        <v>8</v>
      </c>
    </row>
    <row r="13" spans="6:16" ht="13.5" thickBot="1">
      <c r="F13" s="7">
        <v>0.06</v>
      </c>
      <c r="G13" s="31">
        <v>184.9</v>
      </c>
      <c r="I13" s="3"/>
      <c r="P13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Cunningham</dc:creator>
  <cp:keywords/>
  <dc:description/>
  <cp:lastModifiedBy>.</cp:lastModifiedBy>
  <dcterms:created xsi:type="dcterms:W3CDTF">2004-06-05T16:40:18Z</dcterms:created>
  <dcterms:modified xsi:type="dcterms:W3CDTF">2005-03-14T21:04:20Z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-1089876203</vt:i4>
  </property>
  <property fmtid="{D5CDD505-2E9C-101B-9397-08002B2CF9AE}" pid="3" name="_EmailSubject">
    <vt:lpwstr>Chapter 15 Excel Solutions</vt:lpwstr>
  </property>
  <property fmtid="{D5CDD505-2E9C-101B-9397-08002B2CF9AE}" pid="4" name="_AuthorEmail">
    <vt:lpwstr>robin.cunningham@ltcglobalsolutions.com</vt:lpwstr>
  </property>
  <property fmtid="{D5CDD505-2E9C-101B-9397-08002B2CF9AE}" pid="5" name="_AuthorEmailDisplayName">
    <vt:lpwstr>Robin Cunningham</vt:lpwstr>
  </property>
  <property fmtid="{D5CDD505-2E9C-101B-9397-08002B2CF9AE}" pid="6" name="_ReviewingToolsShownOnce">
    <vt:lpwstr/>
  </property>
</Properties>
</file>